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 Analyzer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">
      <text>
        <t xml:space="preserve">Brendan Williams:
Tuition and Fees includes mandatory fees ONLY. Does not include health insurance or other supplemental or major-based fees.</t>
      </text>
    </comment>
    <comment authorId="0" ref="A16">
      <text>
        <t xml:space="preserve">Brendan Williams:
Net Cost can also be calculated by subtracting gift aid from direct costs (Direct Cost-Gift Aid). If the Estimated Bill is below 0, then the net cost will be reflective of the total loans.</t>
      </text>
    </comment>
    <comment authorId="0" ref="A17">
      <text>
        <t xml:space="preserve">Brendan Williams:
One way to pay some of the amount not covered by gift aid is student loans. A loan is money that is borrowed and has to be repaid with interest.</t>
      </text>
    </comment>
    <comment authorId="0" ref="A18">
      <text>
        <t xml:space="preserve">Brendan Williams:
Interest is subsidized while student is in school at least 1/2 time. Current interest rate is 4.29% afterwards (will change after June 2016). </t>
      </text>
    </comment>
    <comment authorId="0" ref="A19">
      <text>
        <t xml:space="preserve">Brendan Williams:
Interest accrues during school and will be added to the principal. Current rate is 4.29% (will change after June 2016).</t>
      </text>
    </comment>
    <comment authorId="0" ref="A20">
      <text>
        <t xml:space="preserve">Brendan Williams:
Perkins Loan interest rate is 5% and subsidized while in school.</t>
      </text>
    </comment>
    <comment authorId="0" ref="A29">
      <text>
        <t xml:space="preserve">Holly Morrow:
Current interest rate is 6.84%. Parents must apply and be approved for this loan. Not added into any calculations here! Interest rate is changed June 2016.</t>
      </text>
    </comment>
    <comment authorId="0" ref="A32">
      <text>
        <t xml:space="preserve">Brendan Williams:
Also known as "indirect expenses"</t>
      </text>
    </comment>
    <comment authorId="0" ref="A44">
      <text>
        <t xml:space="preserve">Brendan Williams:
Direct Stafford Loan eligibility increases each year a student is in school. Below is the standard amount of increased Direct Stafford Loan eligibility a student will see based on their year in school.
Year 1: +$0
Year 2: +$1,000
Year 3: +$2,000
Year 4: +$2,000 (same amount as Year 3)
Go to: https://studentaid.ed.gov/sa/types/loans/subsidized-unsubsidized and look under "How much can I borrow?" for additional information.
</t>
      </text>
    </comment>
  </commentList>
</comments>
</file>

<file path=xl/sharedStrings.xml><?xml version="1.0" encoding="utf-8"?>
<sst xmlns="http://schemas.openxmlformats.org/spreadsheetml/2006/main" count="37" uniqueCount="36">
  <si>
    <t>Name:</t>
  </si>
  <si>
    <t>Institution name</t>
  </si>
  <si>
    <t>Tuition &amp; Fees</t>
  </si>
  <si>
    <t>Room &amp; Board</t>
  </si>
  <si>
    <t>Total Direct Costs</t>
  </si>
  <si>
    <t>Gift Aid (Money that is not repaid)</t>
  </si>
  <si>
    <t>Pell Grant</t>
  </si>
  <si>
    <t>PHEAA Grant</t>
  </si>
  <si>
    <t>SEOG Grant</t>
  </si>
  <si>
    <t>Institutional Grants/Scholarships</t>
  </si>
  <si>
    <t>Other Grants/Scholarships</t>
  </si>
  <si>
    <t xml:space="preserve">Total Gift Aid:
</t>
  </si>
  <si>
    <t>Net Price</t>
  </si>
  <si>
    <t>Net Price 
(Total direct costs - Gift aid)</t>
  </si>
  <si>
    <t xml:space="preserve"> Loans (Money that is repaid… with interest)                                   </t>
  </si>
  <si>
    <t>Direct Subsidized Stafford Loan</t>
  </si>
  <si>
    <t>Direct Unsubsidized Stafford Loan</t>
  </si>
  <si>
    <t>Perkins Loan</t>
  </si>
  <si>
    <t>Other Loan(s)
 Do not include the Parent PLUS loan.</t>
  </si>
  <si>
    <t xml:space="preserve">Total Loans:
</t>
  </si>
  <si>
    <t>Out of Pocket Costs</t>
  </si>
  <si>
    <t>Estimated Bill            
(Net price - loans)</t>
  </si>
  <si>
    <t>Fall Estimated Bill (Divide estimated bill in half)</t>
  </si>
  <si>
    <t>Spring Estimated Bill (Divide estimated bill in half)</t>
  </si>
  <si>
    <t>Amount of Parent PLUS Loan Offered On Award Letter (not included in total)</t>
  </si>
  <si>
    <t xml:space="preserve">You will also incur additional unbilled expenses when going to college.  On average these are between $2,000 and $3,000 per year. </t>
  </si>
  <si>
    <t>My College Expenses
(Books + Cell Phone + Travel...)</t>
  </si>
  <si>
    <t>One way to cover some of your college expenses (cell phone, travel, books…) is work-study if you were offered it.  This money must be earned.</t>
  </si>
  <si>
    <t>Total Work-Study
 (Earned money that does not go toward your college bill.)</t>
  </si>
  <si>
    <t>EFC (Expected Family Contribution):</t>
  </si>
  <si>
    <t xml:space="preserve">             Taking a Look Into the Future...</t>
  </si>
  <si>
    <t xml:space="preserve">Approximate Loan Debt From Direct Stafford, Perkins, and State Based Loans At Graduation Assuming standard increases of Direct Stafford Loan eligibility  over 4 years , with no interest compounding while in college. This amount does not include any financing necessary to cover the "Estimated Bill." </t>
  </si>
  <si>
    <t>Estimated Student Loan Payment: (Assuming a 5% interest rate compounded annually, and a standard 10 year repayment plan).</t>
  </si>
  <si>
    <t>Additional Loans for 2016-2017 
School Year</t>
  </si>
  <si>
    <t>Total Additional Loans (Assuming additional loans are taken out for 4 years at the same dollar amount and interest rate, with no interest compounding while in school)</t>
  </si>
  <si>
    <t>Estimated Additional Loan Payment Post Graduation (Assuming a 7% interest rate compounded annually, and a standard 10 year repayment plan)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</si>
</sst>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(&quot;$&quot;* #,##0.00_);_(&quot;$&quot;* \(#,##0.00\);_(&quot;$&quot;* &quot;-&quot;??_);_(@_)"/>
    <numFmt numFmtId="166" formatCode="&quot;$&quot;#,##0.00"/>
  </numFmts>
  <fonts count="11">
    <font>
      <sz val="11.0"/>
      <color rgb="FF000000"/>
      <name val="Calibri"/>
    </font>
    <font>
      <b/>
      <sz val="12.0"/>
      <color rgb="FF000000"/>
      <name val="Calibri"/>
    </font>
    <font/>
    <font>
      <b/>
      <sz val="14.0"/>
      <color rgb="FF000000"/>
      <name val="Calibri"/>
    </font>
    <font>
      <b/>
      <sz val="11.0"/>
      <color rgb="FF000000"/>
      <name val="Calibri"/>
    </font>
    <font>
      <i/>
      <sz val="9.0"/>
      <color rgb="FF000000"/>
      <name val="Calibri"/>
    </font>
    <font>
      <sz val="9.0"/>
      <color rgb="FF000000"/>
      <name val="Calibri"/>
    </font>
    <font>
      <b/>
      <u/>
      <sz val="12.0"/>
      <color rgb="FF000000"/>
      <name val="Calibri"/>
    </font>
    <font>
      <b/>
      <u/>
      <sz val="12.0"/>
      <color rgb="FF000000"/>
      <name val="Calibri"/>
    </font>
    <font>
      <b/>
      <sz val="10.0"/>
      <color rgb="FF000000"/>
      <name val="Calibri"/>
    </font>
    <font>
      <b/>
      <sz val="8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36424A"/>
        <bgColor rgb="FF36424A"/>
      </patternFill>
    </fill>
    <fill>
      <patternFill patternType="solid">
        <fgColor rgb="FFA1E175"/>
        <bgColor rgb="FFA1E175"/>
      </patternFill>
    </fill>
    <fill>
      <patternFill patternType="solid">
        <fgColor rgb="FF66BC29"/>
        <bgColor rgb="FF66BC29"/>
      </patternFill>
    </fill>
    <fill>
      <patternFill patternType="solid">
        <fgColor rgb="FFFFFFFF"/>
        <bgColor rgb="FFFFFFFF"/>
      </patternFill>
    </fill>
    <fill>
      <patternFill patternType="solid">
        <fgColor rgb="FFF79646"/>
        <bgColor rgb="FFF79646"/>
      </patternFill>
    </fill>
    <fill>
      <patternFill patternType="solid">
        <fgColor rgb="FF003592"/>
        <bgColor rgb="FF003592"/>
      </patternFill>
    </fill>
    <fill>
      <patternFill patternType="solid">
        <fgColor rgb="FF3F3F3F"/>
        <bgColor rgb="FF3F3F3F"/>
      </patternFill>
    </fill>
    <fill>
      <patternFill patternType="solid">
        <fgColor rgb="FFFFE279"/>
        <bgColor rgb="FFFFE279"/>
      </patternFill>
    </fill>
    <fill>
      <patternFill patternType="solid">
        <fgColor rgb="FFCCEAAC"/>
        <bgColor rgb="FFCCEAAC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/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/>
      <bottom/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center"/>
    </xf>
    <xf borderId="1" fillId="0" fontId="1" numFmtId="0" xfId="0" applyAlignment="1" applyBorder="1" applyFont="1">
      <alignment horizontal="left" vertical="center"/>
    </xf>
    <xf borderId="2" fillId="0" fontId="2" numFmtId="0" xfId="0" applyBorder="1" applyFont="1"/>
    <xf borderId="3" fillId="0" fontId="1" numFmtId="0" xfId="0" applyAlignment="1" applyBorder="1" applyFont="1">
      <alignment horizontal="left" vertical="center"/>
    </xf>
    <xf borderId="0" fillId="0" fontId="0" numFmtId="0" xfId="0" applyFont="1"/>
    <xf borderId="3" fillId="0" fontId="3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/>
    </xf>
    <xf borderId="3" fillId="0" fontId="1" numFmtId="0" xfId="0" applyAlignment="1" applyBorder="1" applyFont="1">
      <alignment shrinkToFit="0" vertical="center" wrapText="1"/>
    </xf>
    <xf borderId="3" fillId="0" fontId="0" numFmtId="164" xfId="0" applyAlignment="1" applyBorder="1" applyFont="1" applyNumberFormat="1">
      <alignment horizontal="center" readingOrder="0" shrinkToFit="0" wrapText="1"/>
    </xf>
    <xf borderId="3" fillId="0" fontId="0" numFmtId="0" xfId="0" applyAlignment="1" applyBorder="1" applyFont="1">
      <alignment horizontal="center" readingOrder="0" shrinkToFit="0" wrapText="1"/>
    </xf>
    <xf borderId="3" fillId="0" fontId="0" numFmtId="164" xfId="0" applyAlignment="1" applyBorder="1" applyFont="1" applyNumberFormat="1">
      <alignment horizontal="center" shrinkToFit="0" wrapText="1"/>
    </xf>
    <xf borderId="3" fillId="0" fontId="1" numFmtId="0" xfId="0" applyAlignment="1" applyBorder="1" applyFont="1">
      <alignment shrinkToFit="0" wrapText="1"/>
    </xf>
    <xf borderId="3" fillId="0" fontId="4" numFmtId="164" xfId="0" applyAlignment="1" applyBorder="1" applyFont="1" applyNumberFormat="1">
      <alignment shrinkToFit="0" wrapText="1"/>
    </xf>
    <xf borderId="4" fillId="2" fontId="5" numFmtId="0" xfId="0" applyAlignment="1" applyBorder="1" applyFill="1" applyFont="1">
      <alignment vertical="center"/>
    </xf>
    <xf borderId="4" fillId="2" fontId="6" numFmtId="0" xfId="0" applyBorder="1" applyFont="1"/>
    <xf borderId="0" fillId="0" fontId="6" numFmtId="0" xfId="0" applyFont="1"/>
    <xf borderId="1" fillId="3" fontId="1" numFmtId="0" xfId="0" applyAlignment="1" applyBorder="1" applyFill="1" applyFont="1">
      <alignment horizontal="center" shrinkToFit="0" vertical="center" wrapText="1"/>
    </xf>
    <xf borderId="5" fillId="0" fontId="2" numFmtId="0" xfId="0" applyBorder="1" applyFont="1"/>
    <xf borderId="1" fillId="3" fontId="1" numFmtId="0" xfId="0" applyAlignment="1" applyBorder="1" applyFont="1">
      <alignment horizontal="center" shrinkToFit="0" wrapText="1"/>
    </xf>
    <xf borderId="4" fillId="4" fontId="0" numFmtId="0" xfId="0" applyBorder="1" applyFill="1" applyFont="1"/>
    <xf borderId="6" fillId="0" fontId="0" numFmtId="0" xfId="0" applyAlignment="1" applyBorder="1" applyFont="1">
      <alignment shrinkToFit="0" vertical="center" wrapText="1"/>
    </xf>
    <xf borderId="7" fillId="5" fontId="0" numFmtId="164" xfId="0" applyAlignment="1" applyBorder="1" applyFill="1" applyFont="1" applyNumberFormat="1">
      <alignment readingOrder="0"/>
    </xf>
    <xf borderId="3" fillId="5" fontId="0" numFmtId="164" xfId="0" applyBorder="1" applyFont="1" applyNumberFormat="1"/>
    <xf borderId="3" fillId="0" fontId="0" numFmtId="0" xfId="0" applyAlignment="1" applyBorder="1" applyFont="1">
      <alignment shrinkToFit="0" vertical="center" wrapText="1"/>
    </xf>
    <xf borderId="3" fillId="5" fontId="0" numFmtId="164" xfId="0" applyAlignment="1" applyBorder="1" applyFont="1" applyNumberFormat="1">
      <alignment readingOrder="0"/>
    </xf>
    <xf borderId="3" fillId="0" fontId="4" numFmtId="0" xfId="0" applyAlignment="1" applyBorder="1" applyFont="1">
      <alignment shrinkToFit="0" vertical="center" wrapText="1"/>
    </xf>
    <xf borderId="3" fillId="5" fontId="4" numFmtId="164" xfId="0" applyBorder="1" applyFont="1" applyNumberFormat="1"/>
    <xf borderId="8" fillId="6" fontId="1" numFmtId="0" xfId="0" applyAlignment="1" applyBorder="1" applyFill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8" fillId="6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4" fillId="6" fontId="6" numFmtId="0" xfId="0" applyBorder="1" applyFont="1"/>
    <xf borderId="4" fillId="6" fontId="0" numFmtId="0" xfId="0" applyBorder="1" applyFont="1"/>
    <xf borderId="3" fillId="0" fontId="0" numFmtId="164" xfId="0" applyBorder="1" applyFont="1" applyNumberFormat="1"/>
    <xf borderId="1" fillId="6" fontId="4" numFmtId="0" xfId="0" applyAlignment="1" applyBorder="1" applyFont="1">
      <alignment horizontal="center" shrinkToFit="0" vertical="center" wrapText="1"/>
    </xf>
    <xf borderId="1" fillId="6" fontId="4" numFmtId="0" xfId="0" applyAlignment="1" applyBorder="1" applyFont="1">
      <alignment horizontal="center" shrinkToFit="0" wrapText="1"/>
    </xf>
    <xf borderId="4" fillId="7" fontId="0" numFmtId="0" xfId="0" applyBorder="1" applyFill="1" applyFont="1"/>
    <xf borderId="3" fillId="0" fontId="7" numFmtId="0" xfId="0" applyAlignment="1" applyBorder="1" applyFont="1">
      <alignment shrinkToFit="0" vertical="center" wrapText="1"/>
    </xf>
    <xf borderId="14" fillId="2" fontId="8" numFmtId="0" xfId="0" applyAlignment="1" applyBorder="1" applyFont="1">
      <alignment shrinkToFit="0" vertical="center" wrapText="1"/>
    </xf>
    <xf borderId="14" fillId="2" fontId="4" numFmtId="164" xfId="0" applyBorder="1" applyFont="1" applyNumberFormat="1"/>
    <xf borderId="4" fillId="2" fontId="0" numFmtId="0" xfId="0" applyBorder="1" applyFont="1"/>
    <xf borderId="1" fillId="6" fontId="1" numFmtId="0" xfId="0" applyAlignment="1" applyBorder="1" applyFont="1">
      <alignment horizontal="center" shrinkToFit="0" vertical="center" wrapText="1"/>
    </xf>
    <xf borderId="14" fillId="6" fontId="4" numFmtId="164" xfId="0" applyBorder="1" applyFont="1" applyNumberFormat="1"/>
    <xf borderId="1" fillId="0" fontId="4" numFmtId="0" xfId="0" applyAlignment="1" applyBorder="1" applyFont="1">
      <alignment shrinkToFit="0" vertical="center" wrapText="1"/>
    </xf>
    <xf borderId="3" fillId="0" fontId="4" numFmtId="164" xfId="0" applyBorder="1" applyFont="1" applyNumberFormat="1"/>
    <xf borderId="0" fillId="0" fontId="4" numFmtId="0" xfId="0" applyAlignment="1" applyFont="1">
      <alignment shrinkToFit="0" wrapText="1"/>
    </xf>
    <xf borderId="0" fillId="0" fontId="0" numFmtId="164" xfId="0" applyFont="1" applyNumberFormat="1"/>
    <xf borderId="15" fillId="0" fontId="9" numFmtId="0" xfId="0" applyAlignment="1" applyBorder="1" applyFont="1">
      <alignment shrinkToFit="0" vertical="center" wrapText="1"/>
    </xf>
    <xf borderId="16" fillId="0" fontId="6" numFmtId="165" xfId="0" applyBorder="1" applyFont="1" applyNumberFormat="1"/>
    <xf borderId="0" fillId="0" fontId="10" numFmtId="0" xfId="0" applyAlignment="1" applyFont="1">
      <alignment shrinkToFit="0" vertical="center" wrapText="1"/>
    </xf>
    <xf borderId="0" fillId="0" fontId="6" numFmtId="165" xfId="0" applyFont="1" applyNumberFormat="1"/>
    <xf borderId="0" fillId="0" fontId="5" numFmtId="0" xfId="0" applyFont="1"/>
    <xf borderId="3" fillId="5" fontId="0" numFmtId="164" xfId="0" applyAlignment="1" applyBorder="1" applyFont="1" applyNumberFormat="1">
      <alignment shrinkToFit="0" wrapText="1"/>
    </xf>
    <xf borderId="0" fillId="0" fontId="0" numFmtId="0" xfId="0" applyAlignment="1" applyFont="1">
      <alignment shrinkToFit="0" wrapText="1"/>
    </xf>
    <xf borderId="0" fillId="0" fontId="5" numFmtId="0" xfId="0" applyAlignment="1" applyFont="1">
      <alignment horizontal="left"/>
    </xf>
    <xf borderId="1" fillId="0" fontId="0" numFmtId="0" xfId="0" applyAlignment="1" applyBorder="1" applyFont="1">
      <alignment shrinkToFit="0" vertical="center" wrapText="1"/>
    </xf>
    <xf borderId="0" fillId="0" fontId="0" numFmtId="0" xfId="0" applyAlignment="1" applyFont="1">
      <alignment horizontal="center" shrinkToFit="0" wrapText="1"/>
    </xf>
    <xf borderId="17" fillId="0" fontId="3" numFmtId="0" xfId="0" applyAlignment="1" applyBorder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3" numFmtId="0" xfId="0" applyAlignment="1" applyFont="1">
      <alignment shrinkToFit="0" wrapText="1"/>
    </xf>
    <xf borderId="18" fillId="8" fontId="0" numFmtId="0" xfId="0" applyAlignment="1" applyBorder="1" applyFill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4" fillId="8" fontId="0" numFmtId="0" xfId="0" applyAlignment="1" applyBorder="1" applyFont="1">
      <alignment horizontal="center"/>
    </xf>
    <xf borderId="4" fillId="5" fontId="0" numFmtId="0" xfId="0" applyBorder="1" applyFont="1"/>
    <xf borderId="4" fillId="8" fontId="0" numFmtId="0" xfId="0" applyBorder="1" applyFont="1"/>
    <xf borderId="0" fillId="0" fontId="0" numFmtId="0" xfId="0" applyAlignment="1" applyFont="1">
      <alignment horizontal="left"/>
    </xf>
    <xf borderId="3" fillId="0" fontId="4" numFmtId="0" xfId="0" applyAlignment="1" applyBorder="1" applyFont="1">
      <alignment shrinkToFit="0" vertical="top" wrapText="1"/>
    </xf>
    <xf borderId="3" fillId="9" fontId="0" numFmtId="164" xfId="0" applyBorder="1" applyFill="1" applyFont="1" applyNumberFormat="1"/>
    <xf borderId="3" fillId="9" fontId="0" numFmtId="166" xfId="0" applyBorder="1" applyFont="1" applyNumberFormat="1"/>
    <xf borderId="21" fillId="8" fontId="0" numFmtId="0" xfId="0" applyAlignment="1" applyBorder="1" applyFont="1">
      <alignment horizontal="center" shrinkToFit="0" wrapText="1"/>
    </xf>
    <xf borderId="3" fillId="8" fontId="0" numFmtId="0" xfId="0" applyAlignment="1" applyBorder="1" applyFont="1">
      <alignment horizontal="center" shrinkToFit="0" wrapText="1"/>
    </xf>
    <xf borderId="3" fillId="0" fontId="4" numFmtId="0" xfId="0" applyAlignment="1" applyBorder="1" applyFont="1">
      <alignment horizontal="center" shrinkToFit="0" vertical="center" wrapText="1"/>
    </xf>
    <xf borderId="3" fillId="10" fontId="0" numFmtId="164" xfId="0" applyBorder="1" applyFill="1" applyFont="1" applyNumberFormat="1"/>
    <xf borderId="3" fillId="0" fontId="4" numFmtId="0" xfId="0" applyAlignment="1" applyBorder="1" applyFont="1">
      <alignment horizontal="left" shrinkToFit="0" vertical="center" wrapText="1"/>
    </xf>
    <xf borderId="3" fillId="10" fontId="0" numFmtId="166" xfId="0" applyBorder="1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9.43"/>
    <col customWidth="1" min="2" max="2" width="18.0"/>
    <col customWidth="1" min="3" max="3" width="17.86"/>
    <col customWidth="1" min="4" max="6" width="18.0"/>
    <col customWidth="1" min="7" max="9" width="17.86"/>
    <col customWidth="1" min="10" max="19" width="7.57"/>
    <col customWidth="1" min="20" max="26" width="15.14"/>
  </cols>
  <sheetData>
    <row r="1" ht="15.75" customHeight="1">
      <c r="A1" s="1" t="s">
        <v>0</v>
      </c>
      <c r="B1" s="2"/>
      <c r="C1" s="3"/>
      <c r="D1" s="4"/>
      <c r="E1" s="2"/>
      <c r="F1" s="3"/>
      <c r="G1" s="4"/>
      <c r="H1" s="2"/>
      <c r="I1" s="3"/>
      <c r="J1" s="5"/>
      <c r="K1" s="5"/>
      <c r="L1" s="5"/>
      <c r="M1" s="5"/>
      <c r="N1" s="5"/>
      <c r="O1" s="5"/>
      <c r="P1" s="5"/>
      <c r="Q1" s="5"/>
      <c r="R1" s="5"/>
      <c r="S1" s="5"/>
    </row>
    <row r="2" ht="36.0" customHeight="1">
      <c r="A2" s="6" t="s">
        <v>1</v>
      </c>
      <c r="B2" s="7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</row>
    <row r="3" ht="15.75" customHeight="1">
      <c r="A3" s="10" t="s">
        <v>2</v>
      </c>
      <c r="B3" s="11"/>
      <c r="C3" s="12"/>
      <c r="D3" s="13"/>
      <c r="E3" s="13"/>
      <c r="F3" s="13"/>
      <c r="G3" s="13"/>
      <c r="H3" s="13"/>
      <c r="I3" s="13"/>
      <c r="J3" s="5"/>
    </row>
    <row r="4" ht="15.75" customHeight="1">
      <c r="A4" s="10" t="s">
        <v>3</v>
      </c>
      <c r="B4" s="11"/>
      <c r="C4" s="11"/>
      <c r="D4" s="13"/>
      <c r="E4" s="13"/>
      <c r="F4" s="13"/>
      <c r="G4" s="13"/>
      <c r="H4" s="13"/>
      <c r="I4" s="13"/>
      <c r="J4" s="5"/>
    </row>
    <row r="5" ht="15.75" customHeight="1">
      <c r="A5" s="14" t="s">
        <v>4</v>
      </c>
      <c r="B5" s="15">
        <f t="shared" ref="B5:I5" si="1">B3+B4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5"/>
    </row>
    <row r="6" ht="4.5" customHeight="1">
      <c r="A6" s="16"/>
      <c r="B6" s="17"/>
      <c r="C6" s="17"/>
      <c r="D6" s="17"/>
      <c r="E6" s="17"/>
      <c r="F6" s="17"/>
      <c r="G6" s="17"/>
      <c r="H6" s="17"/>
      <c r="I6" s="17"/>
      <c r="J6" s="18"/>
      <c r="K6" s="17"/>
      <c r="L6" s="17"/>
      <c r="M6" s="17"/>
      <c r="N6" s="17"/>
      <c r="O6" s="17"/>
      <c r="P6" s="17"/>
      <c r="Q6" s="17"/>
      <c r="R6" s="17"/>
      <c r="S6" s="17"/>
    </row>
    <row r="7">
      <c r="A7" s="19" t="s">
        <v>5</v>
      </c>
      <c r="B7" s="20"/>
      <c r="C7" s="3"/>
      <c r="D7" s="21"/>
      <c r="E7" s="20"/>
      <c r="F7" s="3"/>
      <c r="G7" s="21"/>
      <c r="H7" s="20"/>
      <c r="I7" s="3"/>
      <c r="J7" s="5"/>
      <c r="K7" s="22"/>
      <c r="L7" s="22"/>
      <c r="M7" s="22"/>
      <c r="N7" s="22"/>
      <c r="O7" s="22"/>
      <c r="P7" s="22"/>
      <c r="Q7" s="22"/>
      <c r="R7" s="22"/>
      <c r="S7" s="22"/>
    </row>
    <row r="8">
      <c r="A8" s="23" t="s">
        <v>6</v>
      </c>
      <c r="B8" s="24"/>
      <c r="C8" s="24"/>
      <c r="D8" s="25"/>
      <c r="E8" s="25"/>
      <c r="F8" s="25"/>
      <c r="G8" s="25"/>
      <c r="H8" s="25"/>
      <c r="I8" s="25"/>
      <c r="J8" s="5"/>
    </row>
    <row r="9">
      <c r="A9" s="26" t="s">
        <v>7</v>
      </c>
      <c r="B9" s="27"/>
      <c r="C9" s="25"/>
      <c r="D9" s="25"/>
      <c r="E9" s="25"/>
      <c r="F9" s="25"/>
      <c r="G9" s="25"/>
      <c r="H9" s="25"/>
      <c r="I9" s="25"/>
      <c r="J9" s="5"/>
    </row>
    <row r="10">
      <c r="A10" s="26" t="s">
        <v>8</v>
      </c>
      <c r="B10" s="27"/>
      <c r="C10" s="27"/>
      <c r="D10" s="25"/>
      <c r="E10" s="25"/>
      <c r="F10" s="25"/>
      <c r="G10" s="25"/>
      <c r="H10" s="25"/>
      <c r="I10" s="25"/>
      <c r="J10" s="5"/>
    </row>
    <row r="11">
      <c r="A11" s="26" t="s">
        <v>9</v>
      </c>
      <c r="B11" s="27"/>
      <c r="C11" s="25"/>
      <c r="D11" s="25"/>
      <c r="E11" s="25"/>
      <c r="F11" s="25"/>
      <c r="G11" s="25"/>
      <c r="H11" s="25"/>
      <c r="I11" s="25"/>
      <c r="J11" s="5"/>
    </row>
    <row r="12">
      <c r="A12" s="26" t="s">
        <v>10</v>
      </c>
      <c r="B12" s="27"/>
      <c r="C12" s="25"/>
      <c r="D12" s="25"/>
      <c r="E12" s="25"/>
      <c r="F12" s="25"/>
      <c r="G12" s="25"/>
      <c r="H12" s="25"/>
      <c r="I12" s="25"/>
      <c r="J12" s="5"/>
    </row>
    <row r="13" ht="44.25" customHeight="1">
      <c r="A13" s="28" t="s">
        <v>11</v>
      </c>
      <c r="B13" s="29">
        <f t="shared" ref="B13:I13" si="2">SUM(B8:B12)</f>
        <v>0</v>
      </c>
      <c r="C13" s="29">
        <f t="shared" si="2"/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5"/>
    </row>
    <row r="14" ht="6.0" customHeight="1">
      <c r="A14" s="30" t="s">
        <v>12</v>
      </c>
      <c r="B14" s="31"/>
      <c r="C14" s="32"/>
      <c r="D14" s="33"/>
      <c r="E14" s="31"/>
      <c r="F14" s="31"/>
      <c r="G14" s="31"/>
      <c r="H14" s="31"/>
      <c r="I14" s="32"/>
      <c r="J14" s="18"/>
      <c r="K14" s="17"/>
      <c r="L14" s="17"/>
      <c r="M14" s="17"/>
      <c r="N14" s="17"/>
      <c r="O14" s="17"/>
      <c r="P14" s="17"/>
      <c r="Q14" s="17"/>
      <c r="R14" s="17"/>
      <c r="S14" s="17"/>
    </row>
    <row r="15" ht="12.75" customHeight="1">
      <c r="A15" s="34"/>
      <c r="B15" s="35"/>
      <c r="C15" s="36"/>
      <c r="D15" s="34"/>
      <c r="E15" s="35"/>
      <c r="F15" s="35"/>
      <c r="G15" s="35"/>
      <c r="H15" s="35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8"/>
      <c r="Y15" s="38"/>
      <c r="Z15" s="38"/>
    </row>
    <row r="16" ht="59.25" customHeight="1">
      <c r="A16" s="28" t="s">
        <v>13</v>
      </c>
      <c r="B16" s="39">
        <f t="shared" ref="B16:I16" si="3">B5-B13</f>
        <v>0</v>
      </c>
      <c r="C16" s="39">
        <f t="shared" si="3"/>
        <v>0</v>
      </c>
      <c r="D16" s="39">
        <f t="shared" si="3"/>
        <v>0</v>
      </c>
      <c r="E16" s="39">
        <f t="shared" si="3"/>
        <v>0</v>
      </c>
      <c r="F16" s="39">
        <f t="shared" si="3"/>
        <v>0</v>
      </c>
      <c r="G16" s="39">
        <f t="shared" si="3"/>
        <v>0</v>
      </c>
      <c r="H16" s="39">
        <f t="shared" si="3"/>
        <v>0</v>
      </c>
      <c r="I16" s="39">
        <f t="shared" si="3"/>
        <v>0</v>
      </c>
      <c r="J16" s="5"/>
    </row>
    <row r="17" ht="14.25" customHeight="1">
      <c r="A17" s="40" t="s">
        <v>14</v>
      </c>
      <c r="B17" s="20"/>
      <c r="C17" s="3"/>
      <c r="D17" s="41"/>
      <c r="E17" s="20"/>
      <c r="F17" s="3"/>
      <c r="G17" s="41"/>
      <c r="H17" s="20"/>
      <c r="I17" s="3"/>
      <c r="J17" s="5"/>
      <c r="K17" s="42"/>
      <c r="L17" s="42"/>
      <c r="M17" s="42"/>
      <c r="N17" s="42"/>
      <c r="O17" s="42"/>
      <c r="P17" s="42"/>
      <c r="Q17" s="42"/>
      <c r="R17" s="42"/>
      <c r="S17" s="42"/>
    </row>
    <row r="18">
      <c r="A18" s="26" t="s">
        <v>15</v>
      </c>
      <c r="B18" s="27"/>
      <c r="C18" s="27"/>
      <c r="D18" s="25"/>
      <c r="E18" s="25"/>
      <c r="F18" s="25"/>
      <c r="G18" s="25"/>
      <c r="H18" s="25"/>
      <c r="I18" s="25"/>
      <c r="J18" s="5"/>
    </row>
    <row r="19">
      <c r="A19" s="26" t="s">
        <v>16</v>
      </c>
      <c r="B19" s="27"/>
      <c r="C19" s="27"/>
      <c r="D19" s="25"/>
      <c r="E19" s="25"/>
      <c r="F19" s="25"/>
      <c r="G19" s="25"/>
      <c r="H19" s="25"/>
      <c r="I19" s="25"/>
      <c r="J19" s="5"/>
    </row>
    <row r="20">
      <c r="A20" s="26" t="s">
        <v>17</v>
      </c>
      <c r="B20" s="27"/>
      <c r="C20" s="25"/>
      <c r="D20" s="25"/>
      <c r="E20" s="25"/>
      <c r="F20" s="25"/>
      <c r="G20" s="25"/>
      <c r="H20" s="25"/>
      <c r="I20" s="25"/>
      <c r="J20" s="5"/>
    </row>
    <row r="21" ht="27.75" customHeight="1">
      <c r="A21" s="26" t="s">
        <v>18</v>
      </c>
      <c r="B21" s="27"/>
      <c r="C21" s="25"/>
      <c r="D21" s="25"/>
      <c r="E21" s="25"/>
      <c r="F21" s="25"/>
      <c r="G21" s="25"/>
      <c r="H21" s="25"/>
      <c r="I21" s="25"/>
      <c r="J21" s="5"/>
    </row>
    <row r="22" ht="42.75" customHeight="1">
      <c r="A22" s="43" t="s">
        <v>19</v>
      </c>
      <c r="B22" s="29">
        <f t="shared" ref="B22:I22" si="4">SUM(B18:B21)</f>
        <v>0</v>
      </c>
      <c r="C22" s="29">
        <f t="shared" si="4"/>
        <v>0</v>
      </c>
      <c r="D22" s="29">
        <f t="shared" si="4"/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5"/>
    </row>
    <row r="23" ht="4.5" customHeight="1">
      <c r="A23" s="44"/>
      <c r="B23" s="45"/>
      <c r="C23" s="45"/>
      <c r="D23" s="45"/>
      <c r="E23" s="45"/>
      <c r="F23" s="45"/>
      <c r="G23" s="45"/>
      <c r="H23" s="45"/>
      <c r="I23" s="45"/>
      <c r="J23" s="5"/>
      <c r="K23" s="46"/>
      <c r="L23" s="46"/>
      <c r="M23" s="46"/>
      <c r="N23" s="46"/>
      <c r="O23" s="46"/>
      <c r="P23" s="46"/>
      <c r="Q23" s="46"/>
      <c r="R23" s="46"/>
      <c r="S23" s="46"/>
    </row>
    <row r="24" ht="14.25" customHeight="1">
      <c r="A24" s="47" t="s">
        <v>20</v>
      </c>
      <c r="B24" s="20"/>
      <c r="C24" s="3"/>
      <c r="D24" s="48"/>
      <c r="E24" s="48"/>
      <c r="F24" s="48"/>
      <c r="G24" s="48"/>
      <c r="H24" s="48"/>
      <c r="I24" s="48"/>
      <c r="J24" s="5"/>
      <c r="K24" s="46"/>
      <c r="L24" s="46"/>
      <c r="M24" s="46"/>
      <c r="N24" s="46"/>
      <c r="O24" s="46"/>
      <c r="P24" s="46"/>
      <c r="Q24" s="46"/>
      <c r="R24" s="46"/>
      <c r="S24" s="46"/>
      <c r="T24" s="5"/>
      <c r="U24" s="5"/>
      <c r="V24" s="5"/>
      <c r="W24" s="5"/>
      <c r="X24" s="5"/>
      <c r="Y24" s="5"/>
      <c r="Z24" s="5"/>
    </row>
    <row r="25" ht="62.25" customHeight="1">
      <c r="A25" s="49" t="s">
        <v>21</v>
      </c>
      <c r="B25" s="50">
        <f t="shared" ref="B25:I25" si="5">B16-B22</f>
        <v>0</v>
      </c>
      <c r="C25" s="50">
        <f t="shared" si="5"/>
        <v>0</v>
      </c>
      <c r="D25" s="50">
        <f t="shared" si="5"/>
        <v>0</v>
      </c>
      <c r="E25" s="50">
        <f t="shared" si="5"/>
        <v>0</v>
      </c>
      <c r="F25" s="50">
        <f t="shared" si="5"/>
        <v>0</v>
      </c>
      <c r="G25" s="50">
        <f t="shared" si="5"/>
        <v>0</v>
      </c>
      <c r="H25" s="50">
        <f t="shared" si="5"/>
        <v>0</v>
      </c>
      <c r="I25" s="50">
        <f t="shared" si="5"/>
        <v>0</v>
      </c>
      <c r="J25" s="5"/>
    </row>
    <row r="26" ht="27.75" customHeight="1">
      <c r="A26" s="49" t="s">
        <v>22</v>
      </c>
      <c r="B26" s="50">
        <f t="shared" ref="B26:I26" si="6">B25/2</f>
        <v>0</v>
      </c>
      <c r="C26" s="50">
        <f t="shared" si="6"/>
        <v>0</v>
      </c>
      <c r="D26" s="50">
        <f t="shared" si="6"/>
        <v>0</v>
      </c>
      <c r="E26" s="50">
        <f t="shared" si="6"/>
        <v>0</v>
      </c>
      <c r="F26" s="50">
        <f t="shared" si="6"/>
        <v>0</v>
      </c>
      <c r="G26" s="50">
        <f t="shared" si="6"/>
        <v>0</v>
      </c>
      <c r="H26" s="50">
        <f t="shared" si="6"/>
        <v>0</v>
      </c>
      <c r="I26" s="50">
        <f t="shared" si="6"/>
        <v>0</v>
      </c>
      <c r="J26" s="5"/>
    </row>
    <row r="27" ht="29.25" customHeight="1">
      <c r="A27" s="49" t="s">
        <v>23</v>
      </c>
      <c r="B27" s="50">
        <f t="shared" ref="B27:G27" si="7">B25/2</f>
        <v>0</v>
      </c>
      <c r="C27" s="50">
        <f t="shared" si="7"/>
        <v>0</v>
      </c>
      <c r="D27" s="50">
        <f t="shared" si="7"/>
        <v>0</v>
      </c>
      <c r="E27" s="50">
        <f t="shared" si="7"/>
        <v>0</v>
      </c>
      <c r="F27" s="50">
        <f t="shared" si="7"/>
        <v>0</v>
      </c>
      <c r="G27" s="50">
        <f t="shared" si="7"/>
        <v>0</v>
      </c>
      <c r="H27" s="50">
        <f t="shared" ref="H27:I27" si="8">H26/2</f>
        <v>0</v>
      </c>
      <c r="I27" s="50">
        <f t="shared" si="8"/>
        <v>0</v>
      </c>
      <c r="J27" s="5"/>
    </row>
    <row r="28" ht="23.25" customHeight="1">
      <c r="A28" s="51"/>
      <c r="B28" s="52"/>
      <c r="C28" s="52"/>
      <c r="D28" s="52"/>
      <c r="E28" s="52"/>
      <c r="F28" s="52"/>
      <c r="G28" s="52"/>
      <c r="H28" s="52"/>
      <c r="I28" s="52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ht="48.0" customHeight="1">
      <c r="A29" s="53" t="s">
        <v>24</v>
      </c>
      <c r="B29" s="54"/>
      <c r="C29" s="54"/>
      <c r="D29" s="54"/>
      <c r="E29" s="54"/>
      <c r="F29" s="54"/>
      <c r="G29" s="54"/>
      <c r="H29" s="54"/>
      <c r="I29" s="54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ht="21.0" customHeight="1">
      <c r="A30" s="55"/>
      <c r="B30" s="56"/>
      <c r="C30" s="56"/>
      <c r="D30" s="56"/>
      <c r="E30" s="56"/>
      <c r="F30" s="56"/>
      <c r="G30" s="56"/>
      <c r="H30" s="56"/>
      <c r="I30" s="56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5.75" customHeight="1">
      <c r="A31" s="57" t="s">
        <v>25</v>
      </c>
      <c r="B31" s="52"/>
      <c r="C31" s="52"/>
      <c r="D31" s="5"/>
      <c r="E31" s="5"/>
      <c r="F31" s="52"/>
      <c r="G31" s="52"/>
      <c r="H31" s="5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ht="36.0" customHeight="1">
      <c r="A32" s="26" t="s">
        <v>26</v>
      </c>
      <c r="B32" s="58"/>
      <c r="C32" s="58"/>
      <c r="D32" s="58"/>
      <c r="E32" s="58">
        <v>0.0</v>
      </c>
      <c r="F32" s="58">
        <v>0.0</v>
      </c>
      <c r="G32" s="58">
        <v>0.0</v>
      </c>
      <c r="H32" s="58">
        <v>0.0</v>
      </c>
      <c r="I32" s="58">
        <v>0.0</v>
      </c>
    </row>
    <row r="33" ht="15.75" customHeight="1">
      <c r="A33" s="59"/>
      <c r="B33" s="52"/>
      <c r="C33" s="52"/>
      <c r="D33" s="5"/>
      <c r="E33" s="5"/>
      <c r="F33" s="52"/>
      <c r="G33" s="52"/>
      <c r="H33" s="52"/>
      <c r="I33" s="5"/>
    </row>
    <row r="34" ht="15.75" customHeight="1">
      <c r="A34" s="60" t="s">
        <v>27</v>
      </c>
      <c r="B34" s="60"/>
      <c r="C34" s="60"/>
      <c r="D34" s="5"/>
      <c r="E34" s="5"/>
      <c r="F34" s="60"/>
      <c r="G34" s="60"/>
      <c r="H34" s="60"/>
      <c r="I34" s="5"/>
    </row>
    <row r="35" ht="43.5" customHeight="1">
      <c r="A35" s="61" t="s">
        <v>28</v>
      </c>
      <c r="B35" s="27"/>
      <c r="C35" s="25"/>
      <c r="D35" s="25"/>
      <c r="E35" s="25">
        <v>0.0</v>
      </c>
      <c r="F35" s="25">
        <v>0.0</v>
      </c>
      <c r="G35" s="25">
        <v>0.0</v>
      </c>
      <c r="H35" s="25">
        <v>0.0</v>
      </c>
      <c r="I35" s="25">
        <v>0.0</v>
      </c>
    </row>
    <row r="36" ht="6.0" customHeight="1">
      <c r="A36" s="62"/>
      <c r="K36" s="62"/>
      <c r="L36" s="62"/>
      <c r="M36" s="62"/>
      <c r="N36" s="62"/>
      <c r="O36" s="62"/>
      <c r="P36" s="62"/>
      <c r="Q36" s="62"/>
      <c r="R36" s="62"/>
      <c r="S36" s="62"/>
    </row>
    <row r="37" ht="5.25" customHeight="1">
      <c r="K37" s="62"/>
      <c r="L37" s="62"/>
      <c r="M37" s="62"/>
      <c r="N37" s="62"/>
      <c r="O37" s="62"/>
      <c r="P37" s="62"/>
      <c r="Q37" s="62"/>
      <c r="R37" s="62"/>
      <c r="S37" s="62"/>
    </row>
    <row r="38" ht="38.25" customHeight="1">
      <c r="A38" s="63" t="s">
        <v>29</v>
      </c>
      <c r="B38" s="64"/>
    </row>
    <row r="39" ht="25.5" customHeight="1">
      <c r="A39" s="65"/>
      <c r="B39" s="64"/>
      <c r="C39" s="64"/>
      <c r="D39" s="64"/>
      <c r="E39" s="64"/>
      <c r="F39" s="64"/>
      <c r="G39" s="64"/>
      <c r="H39" s="64"/>
      <c r="I39" s="64"/>
    </row>
    <row r="40" ht="15.75" customHeight="1">
      <c r="A40" s="66"/>
      <c r="B40" s="67"/>
      <c r="C40" s="67"/>
      <c r="D40" s="67"/>
      <c r="E40" s="67"/>
      <c r="F40" s="67"/>
      <c r="G40" s="67"/>
      <c r="H40" s="67"/>
      <c r="I40" s="67"/>
      <c r="J40" s="68"/>
      <c r="K40" s="69"/>
      <c r="L40" s="69"/>
      <c r="M40" s="69"/>
      <c r="N40" s="69"/>
      <c r="O40" s="69"/>
      <c r="P40" s="69"/>
      <c r="Q40" s="69"/>
      <c r="R40" s="69"/>
      <c r="S40" s="69"/>
    </row>
    <row r="41" ht="9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</row>
    <row r="42" hidden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ht="17.25" customHeight="1">
      <c r="A43" s="5"/>
      <c r="B43" s="5"/>
      <c r="C43" s="5"/>
      <c r="D43" s="72" t="s">
        <v>30</v>
      </c>
      <c r="E43" s="5"/>
      <c r="F43" s="5"/>
      <c r="G43" s="72" t="s">
        <v>30</v>
      </c>
      <c r="H43" s="5"/>
      <c r="I43" s="5"/>
    </row>
    <row r="44" ht="123.75" customHeight="1">
      <c r="A44" s="73" t="s">
        <v>31</v>
      </c>
      <c r="B44" s="74">
        <f t="shared" ref="B44:I44" si="9">IF(B22&lt;=0,0,IF(SUM(B18:B19)&gt;0,(B22*4)+5000,(B22*4)))</f>
        <v>0</v>
      </c>
      <c r="C44" s="74">
        <f t="shared" si="9"/>
        <v>0</v>
      </c>
      <c r="D44" s="74">
        <f t="shared" si="9"/>
        <v>0</v>
      </c>
      <c r="E44" s="74">
        <f t="shared" si="9"/>
        <v>0</v>
      </c>
      <c r="F44" s="74">
        <f t="shared" si="9"/>
        <v>0</v>
      </c>
      <c r="G44" s="74">
        <f t="shared" si="9"/>
        <v>0</v>
      </c>
      <c r="H44" s="74">
        <f t="shared" si="9"/>
        <v>0</v>
      </c>
      <c r="I44" s="74">
        <f t="shared" si="9"/>
        <v>0</v>
      </c>
    </row>
    <row r="45" ht="60.75" customHeight="1">
      <c r="A45" s="26" t="s">
        <v>32</v>
      </c>
      <c r="B45" s="75">
        <f t="shared" ref="B45:I45" si="10">B44*((0.004167*(1.004167)^120)/((1.004167)^120-1))</f>
        <v>0</v>
      </c>
      <c r="C45" s="75">
        <f t="shared" si="10"/>
        <v>0</v>
      </c>
      <c r="D45" s="75">
        <f t="shared" si="10"/>
        <v>0</v>
      </c>
      <c r="E45" s="75">
        <f t="shared" si="10"/>
        <v>0</v>
      </c>
      <c r="F45" s="75">
        <f t="shared" si="10"/>
        <v>0</v>
      </c>
      <c r="G45" s="75">
        <f t="shared" si="10"/>
        <v>0</v>
      </c>
      <c r="H45" s="75">
        <f t="shared" si="10"/>
        <v>0</v>
      </c>
      <c r="I45" s="75">
        <f t="shared" si="10"/>
        <v>0</v>
      </c>
    </row>
    <row r="46" ht="12.0" customHeight="1">
      <c r="A46" s="76"/>
      <c r="B46" s="67"/>
      <c r="C46" s="67"/>
      <c r="D46" s="67"/>
      <c r="E46" s="67"/>
      <c r="F46" s="67"/>
      <c r="G46" s="67"/>
      <c r="H46" s="67"/>
      <c r="I46" s="67"/>
      <c r="J46" s="68"/>
      <c r="K46" s="77"/>
      <c r="L46" s="77"/>
      <c r="M46" s="77"/>
      <c r="N46" s="77"/>
      <c r="O46" s="77"/>
      <c r="P46" s="77"/>
      <c r="Q46" s="77"/>
      <c r="R46" s="77"/>
      <c r="S46" s="77"/>
    </row>
    <row r="47" ht="59.25" customHeight="1">
      <c r="A47" s="78" t="s">
        <v>33</v>
      </c>
      <c r="B47" s="79">
        <v>0.0</v>
      </c>
      <c r="C47" s="79">
        <v>0.0</v>
      </c>
      <c r="D47" s="79">
        <v>0.0</v>
      </c>
      <c r="E47" s="79">
        <v>0.0</v>
      </c>
      <c r="F47" s="79">
        <v>0.0</v>
      </c>
      <c r="G47" s="79">
        <v>0.0</v>
      </c>
      <c r="H47" s="79">
        <v>0.0</v>
      </c>
      <c r="I47" s="79">
        <v>0.0</v>
      </c>
    </row>
    <row r="48" ht="63.0" customHeight="1">
      <c r="A48" s="80" t="s">
        <v>34</v>
      </c>
      <c r="B48" s="79">
        <f t="shared" ref="B48:I48" si="11">B47*4</f>
        <v>0</v>
      </c>
      <c r="C48" s="79">
        <f t="shared" si="11"/>
        <v>0</v>
      </c>
      <c r="D48" s="79">
        <f t="shared" si="11"/>
        <v>0</v>
      </c>
      <c r="E48" s="79">
        <f t="shared" si="11"/>
        <v>0</v>
      </c>
      <c r="F48" s="79">
        <f t="shared" si="11"/>
        <v>0</v>
      </c>
      <c r="G48" s="79">
        <f t="shared" si="11"/>
        <v>0</v>
      </c>
      <c r="H48" s="79">
        <f t="shared" si="11"/>
        <v>0</v>
      </c>
      <c r="I48" s="79">
        <f t="shared" si="11"/>
        <v>0</v>
      </c>
    </row>
    <row r="49" ht="57.75" customHeight="1">
      <c r="A49" s="80" t="s">
        <v>35</v>
      </c>
      <c r="B49" s="81">
        <f t="shared" ref="B49:I49" si="12">(B48)*((0.00583333)/(1-(1+0.00583333)^-120))</f>
        <v>0</v>
      </c>
      <c r="C49" s="81">
        <f t="shared" si="12"/>
        <v>0</v>
      </c>
      <c r="D49" s="81">
        <f t="shared" si="12"/>
        <v>0</v>
      </c>
      <c r="E49" s="81">
        <f t="shared" si="12"/>
        <v>0</v>
      </c>
      <c r="F49" s="81">
        <f t="shared" si="12"/>
        <v>0</v>
      </c>
      <c r="G49" s="81">
        <f t="shared" si="12"/>
        <v>0</v>
      </c>
      <c r="H49" s="81">
        <f t="shared" si="12"/>
        <v>0</v>
      </c>
      <c r="I49" s="81">
        <f t="shared" si="12"/>
        <v>0</v>
      </c>
      <c r="J49" s="5"/>
      <c r="K49" s="5"/>
      <c r="L49" s="5"/>
      <c r="M49" s="5"/>
      <c r="N49" s="5"/>
      <c r="O49" s="5"/>
      <c r="P49" s="5"/>
      <c r="Q49" s="5"/>
      <c r="R49" s="5"/>
      <c r="S49" s="5"/>
    </row>
    <row r="50" ht="18.75" customHeight="1">
      <c r="A50" s="59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ht="45.0" customHeight="1">
      <c r="A51" s="5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ht="15.75" customHeight="1">
      <c r="A52" s="59"/>
      <c r="B52" s="5"/>
      <c r="C52" s="5"/>
      <c r="D52" s="5"/>
      <c r="E52" s="5"/>
      <c r="F52" s="5"/>
      <c r="G52" s="5"/>
      <c r="H52" s="5"/>
      <c r="I52" s="5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1:C1"/>
    <mergeCell ref="E1:F1"/>
    <mergeCell ref="H1:I1"/>
    <mergeCell ref="A7:C7"/>
    <mergeCell ref="D7:F7"/>
    <mergeCell ref="G7:I7"/>
    <mergeCell ref="D14:I15"/>
    <mergeCell ref="A40:J40"/>
    <mergeCell ref="A46:J46"/>
    <mergeCell ref="A14:C15"/>
    <mergeCell ref="A17:C17"/>
    <mergeCell ref="D17:F17"/>
    <mergeCell ref="G17:I17"/>
    <mergeCell ref="A24:C24"/>
    <mergeCell ref="A36:J37"/>
    <mergeCell ref="B38:I38"/>
  </mergeCells>
  <printOptions/>
  <pageMargins bottom="0.75" footer="0.0" header="0.0" left="0.7" right="0.7" top="0.75"/>
  <pageSetup orientation="portrait"/>
  <drawing r:id="rId2"/>
  <legacyDrawing r:id="rId3"/>
</worksheet>
</file>